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 CUENTA PUBLICA 4to. TRIMESTRE 2023\"/>
    </mc:Choice>
  </mc:AlternateContent>
  <xr:revisionPtr revIDLastSave="0" documentId="13_ncr:1_{CF4CFC59-0F42-4552-B1DA-D6A40388BED2}" xr6:coauthVersionLast="47" xr6:coauthVersionMax="47" xr10:uidLastSave="{00000000-0000-0000-0000-000000000000}"/>
  <bookViews>
    <workbookView xWindow="5115" yWindow="3015" windowWidth="15375" windowHeight="7785" tabRatio="863" firstSheet="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D49" i="62"/>
  <c r="C49" i="62"/>
  <c r="D62" i="62"/>
  <c r="D61" i="62" s="1"/>
  <c r="D48" i="62" s="1"/>
  <c r="D133" i="62" s="1"/>
  <c r="C62" i="62"/>
  <c r="C61" i="62" s="1"/>
  <c r="C48" i="62" s="1"/>
  <c r="C133" i="62" s="1"/>
  <c r="D71" i="62"/>
  <c r="C71" i="62"/>
  <c r="D37" i="62"/>
  <c r="D43" i="62" s="1"/>
  <c r="C37" i="62"/>
  <c r="C43" i="62" s="1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C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C170" i="60"/>
  <c r="C167" i="60" s="1"/>
  <c r="D167" i="60" s="1"/>
  <c r="D169" i="60"/>
  <c r="D168" i="60"/>
  <c r="D166" i="60"/>
  <c r="D165" i="60"/>
  <c r="D164" i="60"/>
  <c r="D163" i="60"/>
  <c r="D162" i="60"/>
  <c r="D161" i="60"/>
  <c r="D160" i="60"/>
  <c r="D159" i="60"/>
  <c r="D158" i="60"/>
  <c r="C157" i="60"/>
  <c r="D157" i="60" s="1"/>
  <c r="D156" i="60"/>
  <c r="D155" i="60"/>
  <c r="D154" i="60"/>
  <c r="D153" i="60"/>
  <c r="D152" i="60"/>
  <c r="C151" i="60"/>
  <c r="D151" i="60" s="1"/>
  <c r="D150" i="60"/>
  <c r="C149" i="60"/>
  <c r="D149" i="60" s="1"/>
  <c r="D148" i="60"/>
  <c r="D147" i="60"/>
  <c r="C146" i="60"/>
  <c r="D146" i="60" s="1"/>
  <c r="D145" i="60"/>
  <c r="D144" i="60"/>
  <c r="D143" i="60"/>
  <c r="D142" i="60"/>
  <c r="C142" i="60"/>
  <c r="D141" i="60"/>
  <c r="D140" i="60"/>
  <c r="D139" i="60"/>
  <c r="D138" i="60"/>
  <c r="D137" i="60"/>
  <c r="C137" i="60"/>
  <c r="D136" i="60"/>
  <c r="D135" i="60"/>
  <c r="D134" i="60"/>
  <c r="C134" i="60"/>
  <c r="D133" i="60"/>
  <c r="D132" i="60"/>
  <c r="D131" i="60"/>
  <c r="C131" i="60"/>
  <c r="D130" i="60"/>
  <c r="D129" i="60"/>
  <c r="D128" i="60"/>
  <c r="C127" i="60"/>
  <c r="D127" i="60" s="1"/>
  <c r="D126" i="60"/>
  <c r="D125" i="60"/>
  <c r="D124" i="60"/>
  <c r="D123" i="60"/>
  <c r="D122" i="60"/>
  <c r="D121" i="60"/>
  <c r="D120" i="60"/>
  <c r="D119" i="60"/>
  <c r="D118" i="60"/>
  <c r="C117" i="60"/>
  <c r="D117" i="60" s="1"/>
  <c r="D116" i="60"/>
  <c r="D115" i="60"/>
  <c r="D114" i="60"/>
  <c r="D113" i="60"/>
  <c r="D112" i="60"/>
  <c r="D111" i="60"/>
  <c r="D110" i="60"/>
  <c r="D109" i="60"/>
  <c r="D108" i="60"/>
  <c r="C107" i="60"/>
  <c r="D107" i="60" s="1"/>
  <c r="D106" i="60"/>
  <c r="D105" i="60"/>
  <c r="D104" i="60"/>
  <c r="D103" i="60"/>
  <c r="D102" i="60"/>
  <c r="D101" i="60"/>
  <c r="C100" i="60"/>
  <c r="D100" i="60" s="1"/>
  <c r="C74" i="60"/>
  <c r="C73" i="60" s="1"/>
  <c r="C59" i="60"/>
  <c r="C58" i="60" s="1"/>
  <c r="C46" i="60"/>
  <c r="C34" i="60"/>
  <c r="C28" i="60"/>
  <c r="C8" i="60" s="1"/>
  <c r="C25" i="60"/>
  <c r="C19" i="60"/>
  <c r="C9" i="60"/>
  <c r="C103" i="59"/>
  <c r="C80" i="59"/>
  <c r="E74" i="59"/>
  <c r="D74" i="59"/>
  <c r="C74" i="59"/>
  <c r="E62" i="59"/>
  <c r="D62" i="59"/>
  <c r="C62" i="59"/>
  <c r="C54" i="59"/>
  <c r="C32" i="59"/>
  <c r="F14" i="59"/>
  <c r="G14" i="59"/>
  <c r="A1" i="59"/>
  <c r="A1" i="64" s="1"/>
  <c r="C99" i="60" l="1"/>
  <c r="D99" i="60" s="1"/>
  <c r="D185" i="60"/>
  <c r="D186" i="60"/>
  <c r="A1" i="63"/>
  <c r="C98" i="60" l="1"/>
  <c r="D98" i="60" s="1"/>
  <c r="E1" i="62"/>
  <c r="E2" i="62"/>
  <c r="E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<sst xmlns="http://schemas.openxmlformats.org/spreadsheetml/2006/main" count="961" uniqueCount="653">
  <si>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</si>
  <si>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</si>
  <si>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</si>
  <si>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</si>
  <si>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</si>
  <si>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</si>
  <si>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</si>
  <si>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</si>
  <si>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</si>
  <si>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</si>
  <si>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</si>
  <si>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</si>
  <si>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</si>
  <si>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</si>
  <si>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</si>
  <si>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</si>
  <si>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</si>
  <si>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</si>
  <si>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</si>
  <si>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</si>
  <si>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</si>
  <si>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</si>
  <si>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</si>
  <si>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</si>
  <si>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</si>
  <si>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</si>
  <si>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</si>
  <si>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</si>
  <si>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</si>
  <si>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</si>
  <si>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</si>
  <si>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</si>
  <si>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</si>
  <si>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</si>
  <si>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</si>
  <si>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</si>
  <si>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</si>
  <si>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</si>
  <si>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</si>
  <si>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</si>
  <si>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</si>
  <si>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</si>
  <si>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</si>
  <si>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</si>
  <si>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</si>
  <si>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</si>
  <si>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</si>
  <si>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</si>
  <si>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</si>
  <si>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</si>
  <si>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</si>
  <si>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</si>
  <si>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</si>
  <si>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</si>
  <si>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</si>
  <si>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</si>
  <si>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</si>
  <si>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</si>
  <si>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</si>
  <si>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</si>
  <si>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</si>
  <si>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</si>
  <si>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</si>
  <si>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</si>
  <si>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</si>
  <si>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</si>
  <si>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</si>
  <si>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</si>
  <si>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</si>
  <si>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</si>
  <si>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</si>
  <si>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</si>
  <si>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</si>
  <si>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</si>
  <si>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</si>
  <si>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</si>
  <si>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</si>
  <si>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</si>
  <si>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</si>
  <si>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</si>
  <si>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</si>
  <si>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</si>
  <si>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</si>
  <si>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</si>
  <si>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</si>
  <si>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</si>
  <si>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</si>
  <si>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</si>
  <si>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</si>
  <si>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</si>
  <si>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</si>
  <si>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</si>
  <si>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</si>
  <si>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</si>
  <si>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</si>
  <si>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</si>
  <si>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</si>
  <si>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</si>
  <si>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</si>
  <si>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</si>
  <si>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</si>
  <si>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</si>
  <si>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</si>
  <si>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</si>
  <si>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</si>
  <si>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</si>
  <si>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</si>
  <si>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</si>
  <si>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</si>
  <si>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</si>
  <si>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</si>
  <si>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</si>
  <si>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</si>
  <si>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</si>
  <si>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</si>
  <si>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</si>
  <si>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</si>
  <si>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</si>
  <si>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</si>
  <si>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</si>
  <si>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</si>
  <si>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</si>
  <si>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</si>
  <si>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</si>
  <si>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</si>
  <si>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</si>
  <si>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</si>
  <si>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</si>
  <si>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</si>
  <si>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</si>
  <si>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</si>
  <si>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</si>
  <si>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</si>
  <si>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</si>
  <si>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</si>
  <si>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</si>
  <si>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</si>
  <si>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</si>
  <si>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</si>
  <si>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</si>
  <si>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</si>
  <si>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</si>
  <si>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</si>
  <si>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</si>
  <si>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</si>
  <si>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</si>
  <si>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</si>
  <si>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</si>
  <si>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</si>
  <si>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</si>
  <si>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</si>
  <si>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</si>
  <si>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</si>
  <si>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</si>
  <si>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</si>
  <si>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</si>
  <si>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</si>
  <si>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</si>
  <si>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</si>
  <si>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</si>
  <si>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</si>
  <si>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</si>
  <si>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</si>
  <si>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</si>
  <si>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</si>
  <si>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</si>
  <si>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</si>
  <si>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</si>
  <si>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</si>
  <si>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</si>
  <si>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</si>
  <si>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</si>
  <si>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</si>
  <si>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</si>
  <si>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</si>
  <si>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</si>
  <si>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</si>
  <si>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</si>
  <si>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</si>
  <si>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</si>
  <si>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</si>
  <si>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</si>
  <si>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</si>
  <si>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</si>
  <si>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</si>
  <si>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</si>
  <si>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</si>
  <si>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</si>
  <si>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</si>
  <si>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</si>
  <si>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</si>
  <si>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</si>
  <si>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</si>
  <si>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</si>
  <si>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</si>
  <si>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</si>
  <si>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</si>
  <si>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</si>
  <si>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</si>
  <si>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</si>
  <si>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</si>
  <si>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</si>
  <si>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</si>
  <si>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</si>
  <si>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</si>
  <si>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</si>
  <si>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</si>
  <si>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</si>
  <si>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</si>
  <si>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</si>
  <si>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</si>
  <si>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</si>
  <si>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</si>
  <si>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</si>
  <si>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</si>
  <si>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</si>
  <si>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</si>
  <si>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</si>
  <si>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</si>
  <si>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</si>
  <si>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</si>
  <si>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</si>
  <si>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</si>
  <si>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</si>
  <si>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</si>
  <si>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</si>
  <si>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</si>
  <si>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</si>
  <si>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</si>
  <si>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</si>
  <si>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</si>
  <si>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</si>
  <si>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</si>
  <si>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</si>
  <si>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</si>
  <si>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</si>
  <si>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</si>
  <si>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</si>
  <si>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</si>
  <si>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</si>
  <si>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</si>
  <si>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</si>
  <si>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</si>
  <si>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</si>
  <si>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</si>
  <si>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</si>
  <si>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</si>
  <si>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</si>
  <si>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</si>
  <si>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</si>
  <si>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</si>
  <si>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</si>
  <si>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</si>
  <si>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</si>
  <si>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</si>
  <si>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</si>
  <si>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</si>
  <si>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</si>
  <si>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</si>
  <si>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</si>
  <si>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</si>
  <si>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</si>
  <si>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</si>
  <si>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</si>
  <si>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</si>
  <si>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</si>
  <si>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</si>
  <si>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</si>
  <si>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</si>
  <si>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</si>
  <si>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</si>
  <si>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</si>
  <si>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</si>
  <si>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</si>
  <si>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</si>
  <si>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</si>
  <si>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</si>
  <si>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</si>
  <si>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</si>
  <si>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</si>
  <si>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</si>
  <si>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</si>
  <si>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</si>
  <si>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</si>
  <si>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</si>
  <si>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</si>
  <si>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</si>
  <si>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</si>
  <si>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</si>
  <si>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</si>
  <si>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</si>
  <si>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</si>
  <si>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</si>
  <si>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</si>
  <si>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</si>
  <si>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</si>
  <si>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</si>
  <si>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</si>
  <si>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</si>
  <si>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</si>
  <si>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</si>
  <si>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</si>
  <si>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</si>
  <si>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</si>
  <si>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</si>
  <si>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</si>
  <si>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</si>
  <si>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</si>
  <si>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</si>
  <si>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</si>
  <si>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</si>
  <si>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</si>
  <si>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</si>
  <si>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</si>
  <si>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</si>
  <si>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</si>
  <si>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</si>
  <si>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</si>
  <si>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</si>
  <si>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</si>
  <si>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</si>
  <si>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</si>
  <si>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</si>
  <si>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</si>
  <si>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</si>
  <si>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</si>
  <si>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</si>
  <si>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</si>
  <si>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</si>
  <si>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</si>
  <si>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</si>
  <si>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</si>
  <si>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</si>
  <si>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</si>
  <si>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</si>
  <si>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</si>
  <si>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</si>
  <si>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</si>
  <si>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</si>
  <si>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</si>
  <si>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</si>
  <si>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</si>
  <si>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</si>
  <si>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</si>
  <si>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</si>
  <si>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</si>
  <si>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</si>
  <si>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</si>
  <si>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</si>
  <si>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</si>
  <si>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</si>
  <si>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</si>
  <si>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</si>
  <si>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</si>
  <si>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</si>
  <si>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</si>
  <si>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</si>
  <si>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</si>
  <si>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</si>
  <si>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</si>
  <si>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</si>
  <si>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</si>
  <si>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</si>
  <si>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</si>
  <si>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</si>
  <si>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</si>
  <si>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</si>
  <si>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</si>
  <si>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</si>
  <si>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</si>
  <si>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</si>
  <si>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</si>
  <si>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</si>
  <si>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</si>
  <si>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</si>
  <si>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</si>
  <si>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</si>
  <si>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</si>
  <si>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</si>
  <si>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</si>
  <si>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</si>
  <si>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</si>
  <si>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</si>
  <si>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</si>
  <si>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</si>
  <si>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</si>
  <si>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</si>
  <si>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</si>
  <si>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</si>
  <si>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</si>
  <si>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</si>
  <si>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</si>
  <si>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</si>
  <si>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</si>
  <si>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</si>
  <si>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</si>
  <si>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</si>
  <si>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</si>
  <si>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</si>
  <si>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</si>
  <si>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</si>
  <si>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</si>
  <si>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</si>
  <si>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</si>
  <si>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</si>
  <si>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</si>
  <si>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</si>
  <si>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</si>
  <si>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</si>
  <si>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</si>
  <si>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</si>
  <si>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</si>
  <si>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</si>
  <si>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</si>
  <si>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</si>
  <si>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</si>
  <si>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</si>
  <si>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</si>
  <si>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</si>
  <si>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</si>
  <si>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</si>
  <si>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</si>
  <si>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</si>
  <si>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</si>
  <si>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</si>
  <si>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</si>
  <si>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</si>
  <si>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</si>
  <si>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</si>
  <si>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</si>
  <si>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</si>
  <si>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</si>
  <si>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</si>
  <si>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</si>
  <si>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</si>
  <si>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</si>
  <si>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</si>
  <si>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</si>
  <si>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</si>
  <si>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</si>
  <si>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</si>
  <si>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</si>
  <si>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</si>
  <si>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</si>
  <si>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</si>
  <si>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</si>
  <si>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</si>
  <si>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</si>
  <si>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</si>
  <si>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</si>
  <si>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</si>
  <si>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</si>
  <si>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</si>
  <si>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</si>
  <si>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</si>
  <si>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</si>
  <si>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</si>
  <si>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</si>
  <si>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</si>
  <si>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</si>
  <si>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</si>
  <si>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</si>
  <si>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</si>
  <si>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</si>
  <si>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</si>
  <si>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</si>
  <si>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</si>
  <si>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</si>
  <si>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</si>
  <si>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</si>
  <si>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</si>
  <si>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</si>
  <si>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</si>
  <si>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</si>
  <si>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</si>
  <si>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</si>
  <si>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</si>
  <si>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</si>
  <si>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</si>
  <si>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</si>
  <si>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</si>
  <si>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</si>
  <si>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</si>
  <si>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</si>
  <si>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</si>
  <si>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</si>
  <si>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</si>
  <si>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</si>
  <si>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</si>
  <si>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</si>
  <si>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</si>
  <si>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</si>
  <si>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</si>
  <si>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</si>
  <si>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</si>
  <si>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</si>
  <si>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</si>
  <si>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</si>
  <si>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</si>
  <si>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</si>
  <si>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</si>
  <si>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</si>
  <si>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</si>
  <si>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</si>
  <si>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</si>
  <si>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</si>
  <si>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</si>
  <si>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</si>
  <si>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</si>
  <si>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</si>
  <si>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</si>
  <si>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</si>
  <si>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</si>
  <si>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</si>
  <si>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</si>
  <si>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</si>
  <si>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</si>
  <si>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</si>
  <si>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</si>
  <si>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</si>
  <si>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</si>
  <si>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</si>
  <si>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</si>
  <si>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</si>
  <si>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</si>
  <si>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</si>
  <si>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</si>
  <si>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</si>
  <si>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</si>
  <si>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</si>
  <si>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</si>
  <si>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</si>
  <si>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</si>
  <si>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</si>
  <si>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</si>
  <si>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</si>
  <si>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</si>
  <si>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</si>
  <si>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</si>
  <si>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</si>
  <si>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</si>
  <si>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</si>
  <si>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</si>
  <si>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</si>
  <si>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</si>
  <si>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</si>
  <si>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</si>
  <si>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</si>
  <si>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</si>
  <si>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</si>
  <si>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</si>
  <si>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</si>
  <si>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</si>
  <si>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</si>
  <si>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</si>
  <si>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</si>
  <si>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</si>
  <si>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</si>
  <si>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</si>
  <si>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</si>
  <si>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</si>
  <si>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</si>
  <si>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</si>
  <si>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</si>
  <si>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</si>
  <si>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</si>
  <si>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</si>
  <si>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</si>
  <si>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</si>
  <si>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</si>
  <si>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</si>
  <si>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</si>
  <si>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</si>
  <si>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</si>
  <si>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</si>
  <si>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</si>
  <si>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</si>
  <si>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</si>
  <si>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</si>
  <si>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</si>
  <si>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</si>
  <si>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</si>
  <si>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</si>
  <si>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</si>
  <si>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</si>
  <si>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</si>
  <si>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</si>
  <si>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</si>
  <si>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</si>
  <si>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</si>
  <si>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</si>
  <si>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</si>
  <si>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</si>
  <si>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</si>
  <si>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</si>
  <si>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</si>
  <si>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</si>
  <si>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</si>
  <si>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</si>
  <si>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</si>
  <si>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</si>
  <si>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</si>
  <si>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</si>
  <si>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</si>
  <si>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</si>
  <si>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</si>
  <si>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</si>
  <si>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</si>
  <si>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</si>
  <si>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</si>
  <si>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</si>
  <si>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</si>
  <si>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</si>
  <si>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</si>
  <si>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</si>
  <si>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</si>
  <si>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</si>
  <si>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</si>
  <si>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</si>
  <si>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</si>
  <si>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</si>
  <si>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</si>
  <si>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</si>
  <si>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</si>
  <si>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</si>
  <si>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</si>
  <si>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</si>
  <si>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</si>
  <si>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</si>
  <si>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</si>
  <si>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</si>
  <si>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</si>
  <si>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</si>
  <si>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</si>
  <si>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</si>
  <si>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</si>
  <si>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</si>
  <si>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</si>
  <si>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</si>
  <si>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</si>
  <si>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</si>
  <si>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</si>
  <si>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</si>
  <si>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</si>
  <si>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</si>
  <si>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Fideicomiso Museo de la Ciudad de León</t>
  </si>
  <si>
    <t>___________________________</t>
  </si>
  <si>
    <t>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</si>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</sst>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652</v>
      </c>
      <c r="B3" s="143"/>
      <c r="C3" s="152" t="s">
        <v>4</v>
      </c>
      <c r="D3" s="154">
        <v>4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7" t="s">
        <v>64</v>
      </c>
      <c r="B43" s="157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6"/>
  <sheetViews>
    <sheetView showGridLines="0" topLeftCell="A7" workbookViewId="0">
      <selection activeCell="C20" sqref="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2" t="str">
        <f>ESF!A1</f>
        <v>Fideicomiso Museo de la Ciudad de León</v>
      </c>
      <c r="B1" s="163"/>
      <c r="C1" s="164"/>
    </row>
    <row r="2" spans="1:3" s="54" customFormat="1" ht="18" customHeight="1" x14ac:dyDescent="0.25">
      <c r="A2" s="165" t="s">
        <v>521</v>
      </c>
      <c r="B2" s="166"/>
      <c r="C2" s="167"/>
    </row>
    <row r="3" spans="1:3" s="54" customFormat="1" ht="18" customHeight="1" x14ac:dyDescent="0.25">
      <c r="A3" s="165" t="str">
        <f>ESF!A3</f>
        <v>Correspondiente del 1 de Enero al 31 de Diciembre de 2023</v>
      </c>
      <c r="B3" s="166"/>
      <c r="C3" s="167"/>
    </row>
    <row r="4" spans="1:3" s="56" customFormat="1" x14ac:dyDescent="0.2">
      <c r="A4" s="168" t="s">
        <v>522</v>
      </c>
      <c r="B4" s="169"/>
      <c r="C4" s="170"/>
    </row>
    <row r="5" spans="1:3" x14ac:dyDescent="0.2">
      <c r="A5" s="71" t="s">
        <v>523</v>
      </c>
      <c r="B5" s="71"/>
      <c r="C5" s="72">
        <v>3791201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140811</v>
      </c>
    </row>
    <row r="8" spans="1:3" x14ac:dyDescent="0.2">
      <c r="A8" s="92" t="s">
        <v>525</v>
      </c>
      <c r="B8" s="91" t="s">
        <v>313</v>
      </c>
      <c r="C8" s="77">
        <v>140811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140811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140811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3791201</v>
      </c>
    </row>
    <row r="22" spans="1:3" x14ac:dyDescent="0.2">
      <c r="B22" s="38" t="s">
        <v>64</v>
      </c>
    </row>
    <row r="24" spans="1:3" x14ac:dyDescent="0.2">
      <c r="B24" s="55" t="s">
        <v>646</v>
      </c>
      <c r="C24" s="55" t="s">
        <v>647</v>
      </c>
    </row>
    <row r="25" spans="1:3" x14ac:dyDescent="0.2">
      <c r="B25" s="55" t="s">
        <v>648</v>
      </c>
      <c r="C25" s="55" t="s">
        <v>649</v>
      </c>
    </row>
    <row r="26" spans="1:3" x14ac:dyDescent="0.2">
      <c r="B26" s="55" t="s">
        <v>650</v>
      </c>
      <c r="C26" s="55" t="s">
        <v>651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3"/>
  <sheetViews>
    <sheetView showGridLines="0" topLeftCell="A4" workbookViewId="0">
      <selection activeCell="C5" sqref="C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1" t="str">
        <f>ESF!A1</f>
        <v>Fideicomiso Museo de la Ciudad de León</v>
      </c>
      <c r="B1" s="172"/>
      <c r="C1" s="173"/>
    </row>
    <row r="2" spans="1:3" s="57" customFormat="1" ht="18.95" customHeight="1" x14ac:dyDescent="0.25">
      <c r="A2" s="174" t="s">
        <v>538</v>
      </c>
      <c r="B2" s="175"/>
      <c r="C2" s="176"/>
    </row>
    <row r="3" spans="1:3" s="57" customFormat="1" ht="18.95" customHeight="1" x14ac:dyDescent="0.25">
      <c r="A3" s="174" t="str">
        <f>ESF!A3</f>
        <v>Correspondiente del 1 de Enero al 31 de Diciembre de 2023</v>
      </c>
      <c r="B3" s="175"/>
      <c r="C3" s="176"/>
    </row>
    <row r="4" spans="1:3" x14ac:dyDescent="0.2">
      <c r="A4" s="168" t="s">
        <v>522</v>
      </c>
      <c r="B4" s="169"/>
      <c r="C4" s="170"/>
    </row>
    <row r="5" spans="1:3" x14ac:dyDescent="0.2">
      <c r="A5" s="101" t="s">
        <v>539</v>
      </c>
      <c r="B5" s="71"/>
      <c r="C5" s="94">
        <v>3356835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239878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239878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106979</v>
      </c>
    </row>
    <row r="31" spans="1:3" x14ac:dyDescent="0.2">
      <c r="A31" s="111" t="s">
        <v>565</v>
      </c>
      <c r="B31" s="93" t="s">
        <v>414</v>
      </c>
      <c r="C31" s="104">
        <v>106979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3" x14ac:dyDescent="0.2">
      <c r="A33" s="111" t="s">
        <v>567</v>
      </c>
      <c r="B33" s="93" t="s">
        <v>426</v>
      </c>
      <c r="C33" s="104">
        <v>0</v>
      </c>
    </row>
    <row r="34" spans="1:3" x14ac:dyDescent="0.2">
      <c r="A34" s="111" t="s">
        <v>568</v>
      </c>
      <c r="B34" s="93" t="s">
        <v>432</v>
      </c>
      <c r="C34" s="104">
        <v>0</v>
      </c>
    </row>
    <row r="35" spans="1:3" x14ac:dyDescent="0.2">
      <c r="A35" s="111" t="s">
        <v>569</v>
      </c>
      <c r="B35" s="103" t="s">
        <v>570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571</v>
      </c>
      <c r="B37" s="71"/>
      <c r="C37" s="72">
        <f>C5-C7+C30</f>
        <v>3223936</v>
      </c>
    </row>
    <row r="39" spans="1:3" x14ac:dyDescent="0.2">
      <c r="B39" s="38" t="s">
        <v>64</v>
      </c>
    </row>
    <row r="41" spans="1:3" x14ac:dyDescent="0.2">
      <c r="B41" s="55" t="s">
        <v>646</v>
      </c>
      <c r="C41" s="55" t="s">
        <v>647</v>
      </c>
    </row>
    <row r="42" spans="1:3" x14ac:dyDescent="0.2">
      <c r="B42" s="55" t="s">
        <v>648</v>
      </c>
      <c r="C42" s="55" t="s">
        <v>649</v>
      </c>
    </row>
    <row r="43" spans="1:3" x14ac:dyDescent="0.2">
      <c r="B43" s="55" t="s">
        <v>650</v>
      </c>
      <c r="C43" s="55" t="s">
        <v>651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30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3"/>
  <sheetViews>
    <sheetView tabSelected="1" workbookViewId="0">
      <selection activeCell="C9" sqref="C9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1" t="str">
        <f>'Notas a los Edos Financieros'!A1</f>
        <v>Fideicomiso Museo de la Ciudad de León</v>
      </c>
      <c r="B1" s="177"/>
      <c r="C1" s="177"/>
      <c r="D1" s="177"/>
      <c r="E1" s="177"/>
      <c r="F1" s="177"/>
      <c r="G1" s="45" t="s">
        <v>0</v>
      </c>
      <c r="H1" s="46">
        <f>'Notas a los Edos Financieros'!D1</f>
        <v>2023</v>
      </c>
    </row>
    <row r="2" spans="1:10" ht="18.95" customHeight="1" x14ac:dyDescent="0.2">
      <c r="A2" s="161" t="s">
        <v>572</v>
      </c>
      <c r="B2" s="177"/>
      <c r="C2" s="177"/>
      <c r="D2" s="177"/>
      <c r="E2" s="177"/>
      <c r="F2" s="17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1" t="str">
        <f>'Notas a los Edos Financieros'!A3</f>
        <v>Correspondiente del 1 de Enero al 31 de Diciembre de 2023</v>
      </c>
      <c r="B3" s="177"/>
      <c r="C3" s="177"/>
      <c r="D3" s="177"/>
      <c r="E3" s="177"/>
      <c r="F3" s="177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7358400</v>
      </c>
      <c r="E36" s="52">
        <v>0</v>
      </c>
      <c r="F36" s="52">
        <f t="shared" ref="F36:F47" si="0">+D36-E36</f>
        <v>7358400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3645906</v>
      </c>
      <c r="E37" s="52">
        <v>7358400</v>
      </c>
      <c r="F37" s="52">
        <f t="shared" si="0"/>
        <v>-3712494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0</v>
      </c>
      <c r="E38" s="52">
        <v>0</v>
      </c>
      <c r="F38" s="52">
        <f t="shared" si="0"/>
        <v>0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3645906</v>
      </c>
      <c r="E39" s="52">
        <v>3645906</v>
      </c>
      <c r="F39" s="52">
        <f t="shared" si="0"/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0</v>
      </c>
      <c r="E40" s="52">
        <v>3645906</v>
      </c>
      <c r="F40" s="52">
        <f t="shared" si="0"/>
        <v>-3645906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7431264</v>
      </c>
      <c r="F41" s="52">
        <f t="shared" si="0"/>
        <v>-7431264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7491534</v>
      </c>
      <c r="E42" s="52">
        <v>6696005</v>
      </c>
      <c r="F42" s="52">
        <f t="shared" si="0"/>
        <v>795529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201642</v>
      </c>
      <c r="E43" s="52">
        <v>60270</v>
      </c>
      <c r="F43" s="52">
        <f t="shared" si="0"/>
        <v>141372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6494363</v>
      </c>
      <c r="E44" s="52">
        <v>6494201</v>
      </c>
      <c r="F44" s="52">
        <f t="shared" si="0"/>
        <v>162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6494201</v>
      </c>
      <c r="E45" s="52">
        <v>6492331</v>
      </c>
      <c r="F45" s="52">
        <f t="shared" si="0"/>
        <v>1870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6492331</v>
      </c>
      <c r="E46" s="52">
        <v>6492331</v>
      </c>
      <c r="F46" s="52">
        <f t="shared" si="0"/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6492331</v>
      </c>
      <c r="E47" s="52">
        <v>0</v>
      </c>
      <c r="F47" s="52">
        <f t="shared" si="0"/>
        <v>6492331</v>
      </c>
    </row>
    <row r="48" spans="1:6" x14ac:dyDescent="0.2">
      <c r="A48" s="130"/>
    </row>
    <row r="49" spans="1:3" x14ac:dyDescent="0.2">
      <c r="A49" s="130"/>
      <c r="B49" s="38" t="s">
        <v>64</v>
      </c>
    </row>
    <row r="51" spans="1:3" x14ac:dyDescent="0.2">
      <c r="B51" s="47" t="s">
        <v>646</v>
      </c>
      <c r="C51" s="47" t="s">
        <v>647</v>
      </c>
    </row>
    <row r="52" spans="1:3" x14ac:dyDescent="0.2">
      <c r="B52" s="47" t="s">
        <v>648</v>
      </c>
      <c r="C52" s="47" t="s">
        <v>649</v>
      </c>
    </row>
    <row r="53" spans="1:3" x14ac:dyDescent="0.2">
      <c r="B53" s="47" t="s">
        <v>650</v>
      </c>
      <c r="C53" s="47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78" t="s">
        <v>623</v>
      </c>
      <c r="B5" s="178"/>
      <c r="C5" s="178"/>
      <c r="D5" s="178"/>
      <c r="E5" s="17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79" t="s">
        <v>626</v>
      </c>
      <c r="C10" s="179"/>
      <c r="D10" s="179"/>
      <c r="E10" s="179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79" t="s">
        <v>630</v>
      </c>
      <c r="C12" s="179"/>
      <c r="D12" s="179"/>
      <c r="E12" s="179"/>
    </row>
    <row r="13" spans="1:8" s="6" customFormat="1" ht="26.1" customHeight="1" x14ac:dyDescent="0.2">
      <c r="A13" s="118" t="s">
        <v>631</v>
      </c>
      <c r="B13" s="179" t="s">
        <v>632</v>
      </c>
      <c r="C13" s="179"/>
      <c r="D13" s="179"/>
      <c r="E13" s="17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8"/>
  <sheetViews>
    <sheetView topLeftCell="A82" zoomScaleNormal="100" workbookViewId="0">
      <selection activeCell="C79" sqref="C79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8" t="str">
        <f>'Notas a los Edos Financieros'!A1</f>
        <v>Fideicomiso Museo de la Ciudad de León</v>
      </c>
      <c r="B1" s="159"/>
      <c r="C1" s="159"/>
      <c r="D1" s="159"/>
      <c r="E1" s="159"/>
      <c r="F1" s="15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8" t="s">
        <v>65</v>
      </c>
      <c r="B2" s="159"/>
      <c r="C2" s="159"/>
      <c r="D2" s="159"/>
      <c r="E2" s="159"/>
      <c r="F2" s="159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8" t="str">
        <f>'Notas a los Edos Financieros'!A3</f>
        <v>Correspondiente del 1 de Enero al 31 de Diciembre de 2023</v>
      </c>
      <c r="B3" s="159"/>
      <c r="C3" s="159"/>
      <c r="D3" s="159"/>
      <c r="E3" s="159"/>
      <c r="F3" s="159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1181626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39563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f>+C33+C34+C35+C36+C37</f>
        <v>314397</v>
      </c>
    </row>
    <row r="33" spans="1:8" x14ac:dyDescent="0.2">
      <c r="A33" s="40">
        <v>1141</v>
      </c>
      <c r="B33" s="38" t="s">
        <v>101</v>
      </c>
      <c r="C33" s="42">
        <v>314397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+C55+C56+C57+C58+C59+C60+C61</f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+C63+C64+C65+C66+C67+C68+C69+C70</f>
        <v>7614074</v>
      </c>
      <c r="D62" s="42">
        <f>+D63+D64+D65+D66+D67+D68+D69+D70</f>
        <v>71052</v>
      </c>
      <c r="E62" s="42">
        <f>+E63+E64+E65+E66+E67+E68+E69+E70</f>
        <v>-939178</v>
      </c>
    </row>
    <row r="63" spans="1:8" x14ac:dyDescent="0.2">
      <c r="A63" s="40">
        <v>1241</v>
      </c>
      <c r="B63" s="38" t="s">
        <v>130</v>
      </c>
      <c r="C63" s="42">
        <v>742280</v>
      </c>
      <c r="D63" s="42">
        <v>43994</v>
      </c>
      <c r="E63" s="42">
        <v>-758347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83777</v>
      </c>
      <c r="D67" s="42">
        <v>0</v>
      </c>
      <c r="E67" s="42">
        <v>-71651</v>
      </c>
    </row>
    <row r="68" spans="1:8" x14ac:dyDescent="0.2">
      <c r="A68" s="40">
        <v>1246</v>
      </c>
      <c r="B68" s="38" t="s">
        <v>135</v>
      </c>
      <c r="C68" s="42">
        <v>115541</v>
      </c>
      <c r="D68" s="42">
        <v>27058</v>
      </c>
      <c r="E68" s="42">
        <v>-109180</v>
      </c>
    </row>
    <row r="69" spans="1:8" x14ac:dyDescent="0.2">
      <c r="A69" s="40">
        <v>1247</v>
      </c>
      <c r="B69" s="38" t="s">
        <v>136</v>
      </c>
      <c r="C69" s="42">
        <v>6672476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+C75+C76+C77+C78+C79</f>
        <v>683532</v>
      </c>
      <c r="D74" s="42">
        <f>+D75+D76+D77+D78+D79</f>
        <v>35927</v>
      </c>
      <c r="E74" s="42">
        <f>+E75+E76+E77+E78+E79</f>
        <v>-786593</v>
      </c>
    </row>
    <row r="75" spans="1:8" x14ac:dyDescent="0.2">
      <c r="A75" s="40">
        <v>1251</v>
      </c>
      <c r="B75" s="38" t="s">
        <v>142</v>
      </c>
      <c r="C75" s="42">
        <v>118320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565212</v>
      </c>
      <c r="D79" s="42">
        <v>35927</v>
      </c>
      <c r="E79" s="42">
        <v>-786593</v>
      </c>
    </row>
    <row r="80" spans="1:8" x14ac:dyDescent="0.2">
      <c r="A80" s="40">
        <v>1270</v>
      </c>
      <c r="B80" s="38" t="s">
        <v>147</v>
      </c>
      <c r="C80" s="42">
        <f>+C81+C82+C83+C84+C85+C86</f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+C104+C105+C106+C107+C108+C109+C110+C111+C112+C113+C114+C115+C116</f>
        <v>178535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133373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45162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6" spans="2:3" x14ac:dyDescent="0.2">
      <c r="B146" s="38" t="s">
        <v>646</v>
      </c>
      <c r="C146" s="38" t="s">
        <v>647</v>
      </c>
    </row>
    <row r="147" spans="2:3" x14ac:dyDescent="0.2">
      <c r="B147" s="38" t="s">
        <v>648</v>
      </c>
      <c r="C147" s="38" t="s">
        <v>649</v>
      </c>
    </row>
    <row r="148" spans="2:3" x14ac:dyDescent="0.2">
      <c r="B148" s="38" t="s">
        <v>650</v>
      </c>
      <c r="C148" s="38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topLeftCell="A91" zoomScaleNormal="100" workbookViewId="0">
      <selection activeCell="C98" sqref="C9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0" t="str">
        <f>ESF!A1</f>
        <v>Fideicomiso Museo de la Ciudad de León</v>
      </c>
      <c r="B1" s="160"/>
      <c r="C1" s="16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0" t="s">
        <v>251</v>
      </c>
      <c r="B2" s="160"/>
      <c r="C2" s="16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0" t="str">
        <f>ESF!A3</f>
        <v>Correspondiente del 1 de Enero al 31 de Diciembre de 2023</v>
      </c>
      <c r="B3" s="160"/>
      <c r="C3" s="160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+C9+C19+C25+C28+C34+C37+C46</f>
        <v>7622</v>
      </c>
      <c r="D8" s="66"/>
      <c r="E8" s="64"/>
    </row>
    <row r="9" spans="1:5" x14ac:dyDescent="0.2">
      <c r="A9" s="65">
        <v>4110</v>
      </c>
      <c r="B9" s="66" t="s">
        <v>254</v>
      </c>
      <c r="C9" s="69">
        <f>+C10+C11+C12+C13+C14+C15+C16+C17+C18</f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+C20+C21+C22+C23+C24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+C26+C27</f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+C29+C30+C31+C32+C33</f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+C35+C36</f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7622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+C47+C48+C49+C50+C51+C52+C53+C54</f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+C59+C65</f>
        <v>3642768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f>+C60+C61+C62+C63+C64</f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3642768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+C74+C77+C83+C85+C87</f>
        <v>140811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f>+C75+C76</f>
        <v>140811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140811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+C99+C185</f>
        <v>3223936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f>+C100+C107+C117</f>
        <v>3116957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f>+C101+C102+C103+C104+C105+C106</f>
        <v>2369565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1533212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266447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366414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203492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f>+C108+C109+C110+C111+C112+C113+C114+C115+C116</f>
        <v>110887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93812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4003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13072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351</v>
      </c>
      <c r="C117" s="69">
        <f>+C118+C119+C120+C121+C122+C123+C124+C125+C126</f>
        <v>636505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120863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149123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114883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156552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23360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3059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360</v>
      </c>
      <c r="C126" s="69">
        <v>68665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f>+C128+C129+C130</f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f>+C132+C133</f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f>+C135+C136</f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f>+C138+C139+C140+C141</f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f>+C143+C144+C145</f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f>+C147+C148</f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f>+C150</f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f>+C152+C153+C154+C155+C156</f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f>+C158+C159</f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f>+C168+C169+C170</f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f>+C171+C172+C173</f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f>+C186</f>
        <v>106979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106979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53577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24826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x14ac:dyDescent="0.2">
      <c r="B220" s="38" t="s">
        <v>646</v>
      </c>
      <c r="C220" s="38" t="s">
        <v>647</v>
      </c>
    </row>
    <row r="221" spans="1:5" x14ac:dyDescent="0.2">
      <c r="B221" s="38" t="s">
        <v>648</v>
      </c>
      <c r="C221" s="38" t="s">
        <v>649</v>
      </c>
    </row>
    <row r="222" spans="1:5" x14ac:dyDescent="0.2">
      <c r="B222" s="38" t="s">
        <v>650</v>
      </c>
      <c r="C222" s="38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3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1" t="str">
        <f>ESF!A1</f>
        <v>Fideicomiso Museo de la Ciudad de León</v>
      </c>
      <c r="B1" s="161"/>
      <c r="C1" s="161"/>
      <c r="D1" s="45" t="s">
        <v>0</v>
      </c>
      <c r="E1" s="46">
        <f>'Notas a los Edos Financieros'!D1</f>
        <v>2023</v>
      </c>
    </row>
    <row r="2" spans="1:5" ht="18.95" customHeight="1" x14ac:dyDescent="0.2">
      <c r="A2" s="161" t="s">
        <v>449</v>
      </c>
      <c r="B2" s="161"/>
      <c r="C2" s="16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1" t="str">
        <f>ESF!A3</f>
        <v>Correspondiente del 1 de Enero al 31 de Diciembre de 2023</v>
      </c>
      <c r="B3" s="161"/>
      <c r="C3" s="16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5958505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567265</v>
      </c>
    </row>
    <row r="15" spans="1:5" x14ac:dyDescent="0.2">
      <c r="A15" s="51">
        <v>3220</v>
      </c>
      <c r="B15" s="47" t="s">
        <v>456</v>
      </c>
      <c r="C15" s="52">
        <v>3467816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  <row r="31" spans="1:3" x14ac:dyDescent="0.2">
      <c r="B31" s="38" t="s">
        <v>646</v>
      </c>
      <c r="C31" s="38" t="s">
        <v>647</v>
      </c>
    </row>
    <row r="32" spans="1:3" x14ac:dyDescent="0.2">
      <c r="B32" s="38" t="s">
        <v>648</v>
      </c>
      <c r="C32" s="38" t="s">
        <v>649</v>
      </c>
    </row>
    <row r="33" spans="2:3" x14ac:dyDescent="0.2">
      <c r="B33" s="38" t="s">
        <v>650</v>
      </c>
      <c r="C33" s="38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9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1" t="str">
        <f>ESF!A1</f>
        <v>Fideicomiso Museo de la Ciudad de León</v>
      </c>
      <c r="B1" s="161"/>
      <c r="C1" s="16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1" t="s">
        <v>472</v>
      </c>
      <c r="B2" s="161"/>
      <c r="C2" s="16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1" t="str">
        <f>ESF!A3</f>
        <v>Correspondiente del 1 de Enero al 31 de Diciembre de 2023</v>
      </c>
      <c r="B3" s="161"/>
      <c r="C3" s="161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210</v>
      </c>
      <c r="D8" s="52">
        <v>9165</v>
      </c>
    </row>
    <row r="9" spans="1:5" x14ac:dyDescent="0.2">
      <c r="A9" s="51">
        <v>1112</v>
      </c>
      <c r="B9" s="47" t="s">
        <v>476</v>
      </c>
      <c r="C9" s="52">
        <v>2064490</v>
      </c>
      <c r="D9" s="52">
        <v>1762773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1181626</v>
      </c>
      <c r="D11" s="52">
        <v>1031366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f>SUM(C8:C14)</f>
        <v>3246326</v>
      </c>
      <c r="D15" s="120">
        <f>SUM(D8:D14)</f>
        <v>2803304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f>+C21+C22+C23+C24+C25+C26+C27</f>
        <v>0</v>
      </c>
      <c r="D20" s="120">
        <f>+D21+D22+D23+D24+D25+D26+D27</f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f>+C29+C30+C31+C32+C33+C34+C35+C36</f>
        <v>191158</v>
      </c>
      <c r="D28" s="120">
        <f>+D29+D30+D31+D32+D33+D34+D35+D36</f>
        <v>191158</v>
      </c>
    </row>
    <row r="29" spans="1:4" x14ac:dyDescent="0.2">
      <c r="A29" s="51">
        <v>1241</v>
      </c>
      <c r="B29" s="47" t="s">
        <v>130</v>
      </c>
      <c r="C29" s="52">
        <v>10358</v>
      </c>
      <c r="D29" s="52">
        <v>10358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180800</v>
      </c>
      <c r="D35" s="52">
        <v>180800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f>+C38+C39+C40+C41+C42</f>
        <v>48720</v>
      </c>
      <c r="D37" s="120">
        <f>+D38+D39+D40+D41+D42</f>
        <v>48720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48720</v>
      </c>
      <c r="D42" s="52">
        <v>48720</v>
      </c>
    </row>
    <row r="43" spans="1:6" x14ac:dyDescent="0.2">
      <c r="A43" s="51"/>
      <c r="B43" s="132" t="s">
        <v>484</v>
      </c>
      <c r="C43" s="120">
        <f>C20+C28+C37</f>
        <v>239878</v>
      </c>
      <c r="D43" s="120">
        <f>D20+D28+D37</f>
        <v>239878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567265</v>
      </c>
      <c r="D47" s="120">
        <v>572633</v>
      </c>
      <c r="E47" s="139"/>
      <c r="F47"/>
    </row>
    <row r="48" spans="1:6" ht="9.9499999999999993" customHeight="1" x14ac:dyDescent="0.25">
      <c r="A48" s="51"/>
      <c r="B48" s="132" t="s">
        <v>487</v>
      </c>
      <c r="C48" s="120">
        <f>+C49+C61+C71+C74+C80+C89+C92</f>
        <v>106979</v>
      </c>
      <c r="D48" s="120">
        <f>+D49+D61+D71+D74+D80+D89+D92</f>
        <v>113844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f>+C50+C51+C52+C53+C54+C55+C56+C57+C58+C59+C60</f>
        <v>0</v>
      </c>
      <c r="D49" s="120">
        <f>+D50+D51+D52+D53+D54+D55+D56+D57+D58+D59+D60</f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f>+C62</f>
        <v>106979</v>
      </c>
      <c r="D61" s="120">
        <f>+D62</f>
        <v>113844</v>
      </c>
      <c r="F61"/>
    </row>
    <row r="62" spans="1:6" ht="9.9499999999999993" customHeight="1" x14ac:dyDescent="0.25">
      <c r="A62" s="58">
        <v>5510</v>
      </c>
      <c r="B62" s="59" t="s">
        <v>414</v>
      </c>
      <c r="C62" s="52">
        <f>+C63+C64+C65+C66+C67+C68+C69+C70</f>
        <v>106979</v>
      </c>
      <c r="D62" s="52">
        <f>+D63+D64+D65+D66+D67+D68+D69+D70</f>
        <v>113844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71052</v>
      </c>
      <c r="D67" s="52">
        <v>83209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35927</v>
      </c>
      <c r="D69" s="52">
        <v>30635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f>+C72+C73</f>
        <v>0</v>
      </c>
      <c r="D71" s="120">
        <f>+D72+D73</f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500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511</v>
      </c>
      <c r="C133" s="120">
        <f>C47+C48-C98</f>
        <v>674244</v>
      </c>
      <c r="D133" s="120">
        <f>D47+D48-D98</f>
        <v>686477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7" spans="1:6" x14ac:dyDescent="0.2">
      <c r="B137" s="47" t="s">
        <v>646</v>
      </c>
      <c r="C137" s="47" t="s">
        <v>647</v>
      </c>
    </row>
    <row r="138" spans="1:6" x14ac:dyDescent="0.2">
      <c r="B138" s="47" t="s">
        <v>648</v>
      </c>
      <c r="C138" s="47" t="s">
        <v>649</v>
      </c>
    </row>
    <row r="139" spans="1:6" x14ac:dyDescent="0.2">
      <c r="B139" s="47" t="s">
        <v>650</v>
      </c>
      <c r="C139" s="47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cp:lastPrinted>2023-10-20T00:42:46Z</cp:lastPrinted>
  <dcterms:created xsi:type="dcterms:W3CDTF">2012-12-11T20:36:24Z</dcterms:created>
  <dcterms:modified xsi:type="dcterms:W3CDTF">2024-01-22T20:40:14Z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